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Users\Bodzio\Downloads\"/>
    </mc:Choice>
  </mc:AlternateContent>
  <xr:revisionPtr revIDLastSave="0" documentId="8_{A982BB43-4100-4BE6-ABF6-CD42754098F2}" xr6:coauthVersionLast="47" xr6:coauthVersionMax="47" xr10:uidLastSave="{00000000-0000-0000-0000-000000000000}"/>
  <bookViews>
    <workbookView xWindow="9648" yWindow="1056" windowWidth="23040" windowHeight="12120" xr2:uid="{1C53A128-2F2D-421A-89C7-5B0B2F464353}"/>
  </bookViews>
  <sheets>
    <sheet name="Exampl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1" l="1"/>
  <c r="G8" i="1" s="1"/>
  <c r="C6" i="1"/>
  <c r="C7" i="1" s="1"/>
  <c r="C9" i="1" s="1"/>
  <c r="C10" i="1" s="1"/>
  <c r="C11" i="1" s="1"/>
  <c r="D6" i="1"/>
  <c r="D7" i="1" s="1"/>
  <c r="D9" i="1" s="1"/>
  <c r="D10" i="1" s="1"/>
  <c r="D11" i="1" s="1"/>
  <c r="F6" i="1"/>
  <c r="E11" i="1"/>
  <c r="E6" i="1"/>
  <c r="E8" i="1"/>
  <c r="E7" i="1"/>
  <c r="E9" i="1" s="1"/>
  <c r="D8" i="1"/>
  <c r="C8" i="1"/>
  <c r="D3" i="1"/>
  <c r="E3" i="1"/>
  <c r="F3" i="1"/>
  <c r="F8" i="1" s="1"/>
  <c r="C3" i="1"/>
  <c r="G6" i="1" l="1"/>
  <c r="G7" i="1" s="1"/>
  <c r="G9" i="1" s="1"/>
  <c r="G10" i="1" s="1"/>
  <c r="G11" i="1" s="1"/>
  <c r="F7" i="1"/>
  <c r="F9" i="1" s="1"/>
  <c r="F10" i="1" s="1"/>
  <c r="F11" i="1" s="1"/>
  <c r="E10" i="1"/>
</calcChain>
</file>

<file path=xl/sharedStrings.xml><?xml version="1.0" encoding="utf-8"?>
<sst xmlns="http://schemas.openxmlformats.org/spreadsheetml/2006/main" count="15" uniqueCount="15">
  <si>
    <t>Equipment Cost</t>
  </si>
  <si>
    <t>Example 1</t>
  </si>
  <si>
    <t>Example 2</t>
  </si>
  <si>
    <t>Example 3</t>
  </si>
  <si>
    <t>Example 4</t>
  </si>
  <si>
    <t>Initial Base Fee</t>
  </si>
  <si>
    <t>Monthly installments</t>
  </si>
  <si>
    <t>Operating hours</t>
  </si>
  <si>
    <t>Leasing utilization</t>
  </si>
  <si>
    <t>Purchase Cost</t>
  </si>
  <si>
    <t>Total</t>
  </si>
  <si>
    <t>Return</t>
  </si>
  <si>
    <t>Total Installments</t>
  </si>
  <si>
    <t>Store-price Ratio</t>
  </si>
  <si>
    <t>Machine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</si>
</sst>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5" formatCode="_-* #,##0.0000_-;\-* #,##0.0000_-;_-* &quot;-&quot;??_-;_-@_-"/>
  </numFmts>
  <fonts count="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">
    <xf numFmtId="0" fontId="0" fillId="0" borderId="0" xfId="0"/>
    <xf numFmtId="9" fontId="0" fillId="0" borderId="0" xfId="0" applyNumberFormat="1"/>
    <xf numFmtId="10" fontId="0" fillId="0" borderId="0" xfId="0" applyNumberFormat="1"/>
    <xf numFmtId="165" fontId="0" fillId="0" borderId="0" xfId="1" applyNumberFormat="1" applyFont="1"/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4A47CD-DDEC-4139-AC1C-FA11D50FC6D9}">
  <dimension ref="A1:G11"/>
  <sheetViews>
    <sheetView tabSelected="1" workbookViewId="0">
      <selection activeCell="I10" sqref="I10"/>
    </sheetView>
  </sheetViews>
  <sheetFormatPr defaultRowHeight="14.4" x14ac:dyDescent="0.3"/>
  <cols>
    <col min="1" max="1" width="18.77734375" customWidth="1"/>
    <col min="2" max="2" width="8.88671875" customWidth="1"/>
  </cols>
  <sheetData>
    <row r="1" spans="1:7" x14ac:dyDescent="0.3">
      <c r="C1" t="s">
        <v>1</v>
      </c>
      <c r="D1" t="s">
        <v>2</v>
      </c>
      <c r="E1" t="s">
        <v>3</v>
      </c>
      <c r="F1" t="s">
        <v>4</v>
      </c>
      <c r="G1" t="s">
        <v>14</v>
      </c>
    </row>
    <row r="2" spans="1:7" x14ac:dyDescent="0.3">
      <c r="A2" t="s">
        <v>0</v>
      </c>
      <c r="B2" s="1">
        <v>1</v>
      </c>
      <c r="C2">
        <v>100000</v>
      </c>
      <c r="D2">
        <v>100000</v>
      </c>
      <c r="E2">
        <v>100000</v>
      </c>
      <c r="F2">
        <v>150000</v>
      </c>
      <c r="G2">
        <v>57250</v>
      </c>
    </row>
    <row r="3" spans="1:7" x14ac:dyDescent="0.3">
      <c r="A3" t="s">
        <v>5</v>
      </c>
      <c r="B3" s="1">
        <v>0.02</v>
      </c>
      <c r="C3">
        <f>$B$3*C2</f>
        <v>2000</v>
      </c>
      <c r="D3">
        <f t="shared" ref="D3:G3" si="0">$B$3*D2</f>
        <v>2000</v>
      </c>
      <c r="E3">
        <f t="shared" si="0"/>
        <v>2000</v>
      </c>
      <c r="F3">
        <f t="shared" si="0"/>
        <v>3000</v>
      </c>
      <c r="G3">
        <f t="shared" si="0"/>
        <v>1145</v>
      </c>
    </row>
    <row r="4" spans="1:7" x14ac:dyDescent="0.3">
      <c r="A4" t="s">
        <v>6</v>
      </c>
      <c r="B4" s="1">
        <v>0.01</v>
      </c>
      <c r="C4">
        <v>36</v>
      </c>
      <c r="D4">
        <v>24</v>
      </c>
      <c r="E4">
        <v>48</v>
      </c>
      <c r="F4">
        <v>0</v>
      </c>
      <c r="G4">
        <v>23</v>
      </c>
    </row>
    <row r="5" spans="1:7" x14ac:dyDescent="0.3">
      <c r="A5" t="s">
        <v>7</v>
      </c>
      <c r="B5" s="2">
        <v>2.1000000000000001E-2</v>
      </c>
      <c r="C5">
        <v>20</v>
      </c>
      <c r="D5">
        <v>10</v>
      </c>
      <c r="E5">
        <v>30</v>
      </c>
      <c r="F5">
        <v>0</v>
      </c>
      <c r="G5">
        <v>17</v>
      </c>
    </row>
    <row r="6" spans="1:7" x14ac:dyDescent="0.3">
      <c r="A6" t="s">
        <v>8</v>
      </c>
      <c r="C6">
        <f t="shared" ref="C6:D6" si="1">C3*MIN(36,C4)/36</f>
        <v>2000</v>
      </c>
      <c r="D6">
        <f t="shared" si="1"/>
        <v>1333.3333333333333</v>
      </c>
      <c r="E6">
        <f>E3*MIN(36,E4)/36</f>
        <v>2000</v>
      </c>
      <c r="F6">
        <f>F3*MIN(36,F4)/36</f>
        <v>0</v>
      </c>
      <c r="G6">
        <f>G3*MIN(36,G4)/36</f>
        <v>731.52777777777783</v>
      </c>
    </row>
    <row r="7" spans="1:7" x14ac:dyDescent="0.3">
      <c r="A7" t="s">
        <v>11</v>
      </c>
      <c r="C7">
        <f t="shared" ref="C7" si="2">C6-C3</f>
        <v>0</v>
      </c>
      <c r="D7">
        <f t="shared" ref="D7" si="3">D6-D3</f>
        <v>-666.66666666666674</v>
      </c>
      <c r="E7">
        <f t="shared" ref="E7:G7" si="4">E6-E3</f>
        <v>0</v>
      </c>
      <c r="F7">
        <f t="shared" si="4"/>
        <v>-3000</v>
      </c>
      <c r="G7">
        <f t="shared" si="4"/>
        <v>-413.47222222222217</v>
      </c>
    </row>
    <row r="8" spans="1:7" x14ac:dyDescent="0.3">
      <c r="A8" t="s">
        <v>9</v>
      </c>
      <c r="C8">
        <f>C2*(1-MIN(36,C4)*$B$4-MIN(20,C5)*$B$5)+C3</f>
        <v>23999.999999999996</v>
      </c>
      <c r="D8">
        <f>D2*(1-MIN(36,D4)*$B$4-MIN(20,D5)*$B$5)+D3</f>
        <v>57000.000000000007</v>
      </c>
      <c r="E8">
        <f t="shared" ref="E8:F8" si="5">E2*(1-MIN(36,E4)*$B$4-MIN(20,E5)*$B$5)+E3</f>
        <v>23999.999999999996</v>
      </c>
      <c r="F8">
        <f t="shared" si="5"/>
        <v>153000</v>
      </c>
      <c r="G8">
        <f t="shared" ref="G8" si="6">G2*(1-MIN(36,G4)*$B$4-MIN(20,G5)*$B$5)+G3</f>
        <v>24789.25</v>
      </c>
    </row>
    <row r="9" spans="1:7" x14ac:dyDescent="0.3">
      <c r="A9" t="s">
        <v>12</v>
      </c>
      <c r="C9">
        <f>($B$4*C4*C2)+($B$5*C5*C2)+C7</f>
        <v>78000</v>
      </c>
      <c r="D9">
        <f>($B$4*D4*D2)+($B$5*D5*D2)+D7</f>
        <v>44333.333333333336</v>
      </c>
      <c r="E9">
        <f t="shared" ref="E9:F9" si="7">($B$4*E4*E2)+($B$5*E5*E2)+E7</f>
        <v>111000</v>
      </c>
      <c r="F9">
        <f t="shared" si="7"/>
        <v>-3000</v>
      </c>
      <c r="G9">
        <f t="shared" ref="G9" si="8">($B$4*G4*G2)+($B$5*G5*G2)+G7</f>
        <v>33192.277777777781</v>
      </c>
    </row>
    <row r="10" spans="1:7" x14ac:dyDescent="0.3">
      <c r="A10" t="s">
        <v>10</v>
      </c>
      <c r="C10">
        <f>C9+C8</f>
        <v>102000</v>
      </c>
      <c r="D10">
        <f>D9+D8</f>
        <v>101333.33333333334</v>
      </c>
      <c r="E10">
        <f t="shared" ref="E10:G10" si="9">E9+E8</f>
        <v>135000</v>
      </c>
      <c r="F10">
        <f t="shared" si="9"/>
        <v>150000</v>
      </c>
      <c r="G10">
        <f t="shared" si="9"/>
        <v>57981.527777777781</v>
      </c>
    </row>
    <row r="11" spans="1:7" x14ac:dyDescent="0.3">
      <c r="A11" t="s">
        <v>13</v>
      </c>
      <c r="C11" s="3">
        <f>C10/C2</f>
        <v>1.02</v>
      </c>
      <c r="D11" s="3">
        <f t="shared" ref="D11:G11" si="10">D10/D2</f>
        <v>1.0133333333333334</v>
      </c>
      <c r="E11" s="3">
        <f t="shared" si="10"/>
        <v>1.35</v>
      </c>
      <c r="F11" s="3">
        <f t="shared" si="10"/>
        <v>1</v>
      </c>
      <c r="G11" s="3">
        <f t="shared" si="10"/>
        <v>1.0127777777777778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Examples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Bogumił Chojnowski</dc:creator>
  <cp:lastModifiedBy>Bogumił Chojnowski</cp:lastModifiedBy>
  <dcterms:created xsi:type="dcterms:W3CDTF">2023-07-05T21:37:31Z</dcterms:created>
  <dcterms:modified xsi:type="dcterms:W3CDTF">2023-07-05T22:09:08Z</dcterms:modified>
</cp:coreProperties>
</file>